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">
      <text>
        <t xml:space="preserve">500 chromebooks
100 were purchased in late August. Gilbert and Miley will adjust the number for S1. We will reassess after S1.  Reduce by 50K</t>
      </text>
    </comment>
  </commentList>
</comments>
</file>

<file path=xl/sharedStrings.xml><?xml version="1.0" encoding="utf-8"?>
<sst xmlns="http://schemas.openxmlformats.org/spreadsheetml/2006/main" count="51" uniqueCount="45">
  <si>
    <t>Technology</t>
  </si>
  <si>
    <t>18-19, Sem 1</t>
  </si>
  <si>
    <t>18-19, Sem 2</t>
  </si>
  <si>
    <t>19-20</t>
  </si>
  <si>
    <t>20-21</t>
  </si>
  <si>
    <t>21-22</t>
  </si>
  <si>
    <t>22-23</t>
  </si>
  <si>
    <t>Student Devices</t>
  </si>
  <si>
    <t xml:space="preserve">New Chromeboooks (1070 to reach 1:1), S2 200 Chromebooks </t>
  </si>
  <si>
    <t>Ipad- 10 is 3000K</t>
  </si>
  <si>
    <t xml:space="preserve">Maintenance (5-yer cycle) </t>
  </si>
  <si>
    <t>Presentation Boards (VPU, Promethean, iBoard) 10 per semester</t>
  </si>
  <si>
    <t>Maintenance (5-yer cycle)</t>
  </si>
  <si>
    <t>License/Software</t>
  </si>
  <si>
    <t>Other student devices</t>
  </si>
  <si>
    <t>ART-Mac Labs</t>
  </si>
  <si>
    <t>Photography (Macbook Pro laptops) ART mobile lab</t>
  </si>
  <si>
    <t>Cameras: Photography              10 per year @ $500 each</t>
  </si>
  <si>
    <t xml:space="preserve">Adobe License- performance suite </t>
  </si>
  <si>
    <t>CTE labs</t>
  </si>
  <si>
    <t>CTE- 3 labs (desktops), 25 per lab</t>
  </si>
  <si>
    <t>CTE- FACS</t>
  </si>
  <si>
    <t>Networking- Nisoff, Computer Repair</t>
  </si>
  <si>
    <t>Cyber Security- same as Networking</t>
  </si>
  <si>
    <t>Business Classes- IBA, Marketing, Finance- 2 labs. 28 students</t>
  </si>
  <si>
    <t>PLTW (performance computers)</t>
  </si>
  <si>
    <t xml:space="preserve">ITE (recycle PC's)- includes Buidling Construction </t>
  </si>
  <si>
    <t>Building Construction Management</t>
  </si>
  <si>
    <t>Conley's Lab- 30 MAC's with Perkinds Funding</t>
  </si>
  <si>
    <t>Other Computer Lab/Mobile Carts</t>
  </si>
  <si>
    <t>Media Center: Desktop computers</t>
  </si>
  <si>
    <t>Media Center: Mobile labs Chrome, Ipads</t>
  </si>
  <si>
    <t>AP Comp Science. 25 Dell Laptops</t>
  </si>
  <si>
    <t>Staff Computers, PC, laptops</t>
  </si>
  <si>
    <t>Misc</t>
  </si>
  <si>
    <t>Calculators</t>
  </si>
  <si>
    <t>Cameras: Security</t>
  </si>
  <si>
    <t xml:space="preserve">Wireless Upgrade </t>
  </si>
  <si>
    <t xml:space="preserve">Maintenance </t>
  </si>
  <si>
    <t>Phone System 80-120K</t>
  </si>
  <si>
    <t>Server Capacity/Infrastructure</t>
  </si>
  <si>
    <t>Department Printers</t>
  </si>
  <si>
    <t>Database Subscriptions including Media Center Subscriptions</t>
  </si>
  <si>
    <t>Electronic Scanner for Media Center</t>
  </si>
  <si>
    <t>Assistive Technology : Special Services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</si>
</sst>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vertical="bottom"/>
    </xf>
    <xf borderId="0" fillId="2" fontId="1" numFmtId="4" xfId="0" applyAlignment="1" applyFont="1" applyNumberFormat="1">
      <alignment vertical="bottom"/>
    </xf>
    <xf borderId="0" fillId="0" fontId="1" numFmtId="4" xfId="0" applyAlignment="1" applyFont="1" applyNumberFormat="1">
      <alignment horizontal="right" vertical="bottom"/>
    </xf>
    <xf borderId="0" fillId="3" fontId="1" numFmtId="4" xfId="0" applyAlignment="1" applyFill="1" applyFont="1" applyNumberFormat="1">
      <alignment horizontal="right" vertical="bottom"/>
    </xf>
    <xf borderId="0" fillId="0" fontId="1" numFmtId="4" xfId="0" applyAlignment="1" applyFont="1" applyNumberFormat="1">
      <alignment vertical="bottom"/>
    </xf>
    <xf borderId="0" fillId="4" fontId="1" numFmtId="4" xfId="0" applyAlignment="1" applyFill="1" applyFont="1" applyNumberFormat="1">
      <alignment horizontal="right" vertical="bottom"/>
    </xf>
    <xf borderId="0" fillId="0" fontId="1" numFmtId="3" xfId="0" applyAlignment="1" applyFont="1" applyNumberFormat="1">
      <alignment horizontal="right" vertical="bottom"/>
    </xf>
    <xf borderId="0" fillId="5" fontId="1" numFmtId="4" xfId="0" applyAlignment="1" applyFill="1" applyFont="1" applyNumberFormat="1">
      <alignment vertical="bottom"/>
    </xf>
    <xf borderId="0" fillId="2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1" numFmtId="3" xfId="0" applyAlignment="1" applyFont="1" applyNumberFormat="1">
      <alignment vertical="bottom"/>
    </xf>
    <xf borderId="0" fillId="3" fontId="1" numFmtId="0" xfId="0" applyAlignment="1" applyFont="1">
      <alignment vertical="bottom"/>
    </xf>
    <xf borderId="0" fillId="3" fontId="1" numFmtId="3" xfId="0" applyAlignment="1" applyFont="1" applyNumberFormat="1">
      <alignment horizontal="right" vertical="bottom"/>
    </xf>
    <xf borderId="0" fillId="6" fontId="1" numFmtId="4" xfId="0" applyAlignment="1" applyFill="1" applyFont="1" applyNumberFormat="1">
      <alignment vertical="bottom"/>
    </xf>
    <xf borderId="1" fillId="0" fontId="1" numFmtId="0" xfId="0" applyAlignment="1" applyBorder="1" applyFont="1">
      <alignment vertical="bottom"/>
    </xf>
    <xf borderId="1" fillId="0" fontId="1" numFmtId="4" xfId="0" applyAlignment="1" applyBorder="1" applyFont="1" applyNumberFormat="1">
      <alignment vertical="bottom"/>
    </xf>
    <xf borderId="1" fillId="0" fontId="1" numFmtId="4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2" t="s">
        <v>7</v>
      </c>
      <c r="B2" s="3"/>
      <c r="C2" s="3"/>
      <c r="D2" s="3"/>
      <c r="E2" s="3"/>
      <c r="F2" s="3"/>
      <c r="G2" s="3"/>
    </row>
    <row r="3">
      <c r="A3" s="1" t="s">
        <v>8</v>
      </c>
      <c r="B3" s="4">
        <v>63350.0</v>
      </c>
      <c r="C3" s="5">
        <f>260*200</f>
        <v>52000</v>
      </c>
      <c r="D3" s="4">
        <v>125000.0</v>
      </c>
      <c r="E3" s="4">
        <v>125000.0</v>
      </c>
      <c r="F3" s="4">
        <v>100000.0</v>
      </c>
      <c r="G3" s="4">
        <v>100000.0</v>
      </c>
    </row>
    <row r="4">
      <c r="A4" s="1" t="s">
        <v>9</v>
      </c>
      <c r="B4" s="6"/>
      <c r="C4" s="4">
        <v>12000.0</v>
      </c>
      <c r="D4" s="4">
        <v>12000.0</v>
      </c>
      <c r="E4" s="4">
        <v>12000.0</v>
      </c>
      <c r="F4" s="4">
        <v>12000.0</v>
      </c>
      <c r="G4" s="4">
        <v>12000.0</v>
      </c>
    </row>
    <row r="5">
      <c r="A5" s="1" t="s">
        <v>10</v>
      </c>
      <c r="B5" s="6"/>
      <c r="C5" s="4">
        <v>5000.0</v>
      </c>
      <c r="D5" s="4">
        <v>5000.0</v>
      </c>
      <c r="E5" s="4">
        <v>5000.0</v>
      </c>
      <c r="F5" s="4">
        <v>5000.0</v>
      </c>
      <c r="G5" s="4">
        <v>5000.0</v>
      </c>
    </row>
    <row r="6">
      <c r="A6" s="1" t="s">
        <v>11</v>
      </c>
      <c r="B6" s="4">
        <v>51144.0</v>
      </c>
      <c r="C6" s="7">
        <v>51000.0</v>
      </c>
      <c r="D6" s="4">
        <v>100000.0</v>
      </c>
      <c r="E6" s="8">
        <v>50000.0</v>
      </c>
      <c r="F6" s="8">
        <v>100000.0</v>
      </c>
      <c r="G6" s="8">
        <v>100000.0</v>
      </c>
    </row>
    <row r="7">
      <c r="A7" s="1" t="s">
        <v>12</v>
      </c>
      <c r="B7" s="6"/>
      <c r="C7" s="4">
        <v>5000.0</v>
      </c>
      <c r="D7" s="4">
        <v>5000.0</v>
      </c>
      <c r="E7" s="4">
        <v>5000.0</v>
      </c>
      <c r="F7" s="4">
        <v>5000.0</v>
      </c>
      <c r="G7" s="4">
        <v>5000.0</v>
      </c>
    </row>
    <row r="8">
      <c r="A8" s="1" t="s">
        <v>13</v>
      </c>
      <c r="B8" s="6"/>
      <c r="C8" s="6"/>
      <c r="D8" s="6"/>
      <c r="E8" s="6"/>
      <c r="F8" s="6"/>
      <c r="G8" s="6"/>
    </row>
    <row r="9">
      <c r="A9" s="1" t="s">
        <v>14</v>
      </c>
      <c r="B9" s="6"/>
      <c r="C9" s="6"/>
      <c r="D9" s="6"/>
      <c r="E9" s="4">
        <v>35000.0</v>
      </c>
      <c r="F9" s="6"/>
      <c r="G9" s="6"/>
    </row>
    <row r="10">
      <c r="A10" s="2" t="s">
        <v>15</v>
      </c>
      <c r="B10" s="3"/>
      <c r="C10" s="3"/>
      <c r="D10" s="3"/>
      <c r="E10" s="3"/>
      <c r="F10" s="3"/>
      <c r="G10" s="3"/>
    </row>
    <row r="11">
      <c r="A11" s="1" t="s">
        <v>16</v>
      </c>
      <c r="B11" s="6"/>
      <c r="C11" s="7">
        <v>50000.0</v>
      </c>
      <c r="D11" s="9"/>
      <c r="E11" s="4">
        <v>10000.0</v>
      </c>
      <c r="F11" s="4">
        <v>20000.0</v>
      </c>
      <c r="G11" s="4">
        <v>20000.0</v>
      </c>
    </row>
    <row r="12">
      <c r="A12" s="1" t="s">
        <v>17</v>
      </c>
      <c r="B12" s="6"/>
      <c r="C12" s="4">
        <v>5000.0</v>
      </c>
      <c r="D12" s="4">
        <v>5000.0</v>
      </c>
      <c r="E12" s="4">
        <v>5000.0</v>
      </c>
      <c r="F12" s="4">
        <v>5000.0</v>
      </c>
      <c r="G12" s="4">
        <v>5000.0</v>
      </c>
    </row>
    <row r="13">
      <c r="A13" s="1" t="s">
        <v>18</v>
      </c>
      <c r="B13" s="1"/>
      <c r="C13" s="8">
        <v>19000.0</v>
      </c>
      <c r="D13" s="1"/>
      <c r="E13" s="1"/>
      <c r="F13" s="1"/>
      <c r="G13" s="1"/>
    </row>
    <row r="14">
      <c r="A14" s="2" t="s">
        <v>19</v>
      </c>
      <c r="B14" s="10"/>
      <c r="C14" s="10"/>
      <c r="D14" s="10"/>
      <c r="E14" s="10"/>
      <c r="F14" s="10"/>
      <c r="G14" s="10"/>
    </row>
    <row r="15">
      <c r="A15" s="1" t="s">
        <v>20</v>
      </c>
      <c r="B15" s="6"/>
      <c r="C15" s="1"/>
      <c r="D15" s="6"/>
      <c r="E15" s="4">
        <v>62500.0</v>
      </c>
      <c r="F15" s="4">
        <v>25000.0</v>
      </c>
      <c r="G15" s="4">
        <v>25000.0</v>
      </c>
    </row>
    <row r="16">
      <c r="A16" s="1" t="s">
        <v>21</v>
      </c>
      <c r="B16" s="6"/>
      <c r="C16" s="6"/>
      <c r="D16" s="4">
        <v>16000.0</v>
      </c>
      <c r="E16" s="6"/>
      <c r="F16" s="6"/>
      <c r="G16" s="6"/>
    </row>
    <row r="17">
      <c r="A17" s="1" t="s">
        <v>12</v>
      </c>
      <c r="B17" s="6"/>
      <c r="C17" s="6"/>
      <c r="D17" s="4">
        <v>5000.0</v>
      </c>
      <c r="E17" s="4">
        <v>5000.0</v>
      </c>
      <c r="F17" s="4">
        <v>5000.0</v>
      </c>
      <c r="G17" s="4">
        <v>5000.0</v>
      </c>
    </row>
    <row r="18">
      <c r="A18" s="1" t="s">
        <v>22</v>
      </c>
      <c r="B18" s="6"/>
      <c r="C18" s="6"/>
      <c r="D18" s="6"/>
      <c r="E18" s="5">
        <v>15000.0</v>
      </c>
      <c r="F18" s="4">
        <f t="shared" ref="F18:G18" si="1">5*2000</f>
        <v>10000</v>
      </c>
      <c r="G18" s="4">
        <f t="shared" si="1"/>
        <v>10000</v>
      </c>
    </row>
    <row r="19">
      <c r="A19" s="1" t="s">
        <v>23</v>
      </c>
      <c r="B19" s="6"/>
      <c r="C19" s="6"/>
      <c r="D19" s="6"/>
      <c r="E19" s="5">
        <v>0.0</v>
      </c>
      <c r="F19" s="4">
        <f t="shared" ref="F19:G19" si="2">5*2000</f>
        <v>10000</v>
      </c>
      <c r="G19" s="4">
        <f t="shared" si="2"/>
        <v>10000</v>
      </c>
    </row>
    <row r="20">
      <c r="A20" s="1" t="s">
        <v>24</v>
      </c>
      <c r="B20" s="6"/>
      <c r="C20" s="6"/>
      <c r="D20" s="4">
        <v>28000.0</v>
      </c>
      <c r="E20" s="4">
        <v>28000.0</v>
      </c>
      <c r="F20" s="4">
        <v>7000.0</v>
      </c>
      <c r="G20" s="4">
        <v>7000.0</v>
      </c>
    </row>
    <row r="21">
      <c r="A21" s="1" t="s">
        <v>25</v>
      </c>
      <c r="B21" s="6"/>
      <c r="C21" s="6"/>
      <c r="D21" s="4">
        <f>21*2000</f>
        <v>42000</v>
      </c>
      <c r="E21" s="4">
        <f t="shared" ref="E21:G21" si="3">5*2000</f>
        <v>10000</v>
      </c>
      <c r="F21" s="4">
        <f t="shared" si="3"/>
        <v>10000</v>
      </c>
      <c r="G21" s="4">
        <f t="shared" si="3"/>
        <v>10000</v>
      </c>
    </row>
    <row r="22">
      <c r="A22" s="1" t="s">
        <v>26</v>
      </c>
      <c r="B22" s="6"/>
      <c r="C22" s="6"/>
      <c r="D22" s="4">
        <f t="shared" ref="D22:G22" si="4">42000/5</f>
        <v>8400</v>
      </c>
      <c r="E22" s="4">
        <f t="shared" si="4"/>
        <v>8400</v>
      </c>
      <c r="F22" s="4">
        <f t="shared" si="4"/>
        <v>8400</v>
      </c>
      <c r="G22" s="4">
        <f t="shared" si="4"/>
        <v>8400</v>
      </c>
    </row>
    <row r="23">
      <c r="A23" s="11" t="s">
        <v>27</v>
      </c>
      <c r="B23" s="6"/>
      <c r="C23" s="12"/>
      <c r="D23" s="6"/>
      <c r="E23" s="4">
        <v>42000.0</v>
      </c>
      <c r="F23" s="4">
        <v>12400.0</v>
      </c>
      <c r="G23" s="4">
        <v>12400.0</v>
      </c>
    </row>
    <row r="24">
      <c r="A24" s="13" t="s">
        <v>28</v>
      </c>
      <c r="B24" s="6"/>
      <c r="C24" s="14">
        <v>80000.0</v>
      </c>
      <c r="D24" s="6"/>
      <c r="E24" s="6"/>
      <c r="F24" s="6"/>
      <c r="G24" s="6"/>
    </row>
    <row r="25">
      <c r="A25" s="2" t="s">
        <v>29</v>
      </c>
      <c r="B25" s="3"/>
      <c r="C25" s="3"/>
      <c r="D25" s="3"/>
      <c r="E25" s="3"/>
      <c r="F25" s="3"/>
      <c r="G25" s="3"/>
    </row>
    <row r="26">
      <c r="A26" s="1" t="s">
        <v>30</v>
      </c>
      <c r="B26" s="6"/>
      <c r="C26" s="6"/>
      <c r="D26" s="4">
        <v>9000.0</v>
      </c>
      <c r="E26" s="4">
        <v>70000.0</v>
      </c>
      <c r="F26" s="4">
        <v>9000.0</v>
      </c>
      <c r="G26" s="4">
        <v>9000.0</v>
      </c>
    </row>
    <row r="27">
      <c r="A27" s="1" t="s">
        <v>31</v>
      </c>
      <c r="B27" s="6"/>
      <c r="C27" s="15"/>
      <c r="D27" s="4">
        <v>2000.0</v>
      </c>
      <c r="E27" s="4">
        <v>2000.0</v>
      </c>
      <c r="F27" s="4">
        <v>2000.0</v>
      </c>
      <c r="G27" s="4">
        <v>2000.0</v>
      </c>
    </row>
    <row r="28">
      <c r="A28" s="1" t="s">
        <v>32</v>
      </c>
      <c r="B28" s="6"/>
      <c r="C28" s="7">
        <f>25*1325</f>
        <v>33125</v>
      </c>
      <c r="D28" s="4">
        <v>4000.0</v>
      </c>
      <c r="E28" s="4">
        <v>4000.0</v>
      </c>
      <c r="F28" s="4">
        <v>4000.0</v>
      </c>
      <c r="G28" s="4">
        <v>4000.0</v>
      </c>
    </row>
    <row r="29">
      <c r="A29" s="1" t="s">
        <v>13</v>
      </c>
      <c r="B29" s="6"/>
      <c r="C29" s="6"/>
      <c r="D29" s="6"/>
      <c r="E29" s="6"/>
      <c r="F29" s="6"/>
      <c r="G29" s="6"/>
    </row>
    <row r="30">
      <c r="A30" s="1" t="s">
        <v>12</v>
      </c>
      <c r="B30" s="6"/>
      <c r="C30" s="4">
        <v>5000.0</v>
      </c>
      <c r="D30" s="6"/>
      <c r="E30" s="6"/>
      <c r="F30" s="6"/>
      <c r="G30" s="6"/>
    </row>
    <row r="31">
      <c r="A31" s="1" t="s">
        <v>33</v>
      </c>
      <c r="B31" s="6"/>
      <c r="C31" s="4">
        <f>25*650</f>
        <v>16250</v>
      </c>
      <c r="D31" s="4">
        <v>4000.0</v>
      </c>
      <c r="E31" s="4">
        <v>25000.0</v>
      </c>
      <c r="F31" s="4">
        <v>4000.0</v>
      </c>
      <c r="G31" s="4">
        <v>4000.0</v>
      </c>
    </row>
    <row r="32">
      <c r="A32" s="1" t="s">
        <v>13</v>
      </c>
      <c r="B32" s="6"/>
      <c r="C32" s="6"/>
      <c r="D32" s="6"/>
      <c r="E32" s="6"/>
      <c r="F32" s="6"/>
      <c r="G32" s="6"/>
    </row>
    <row r="33">
      <c r="A33" s="1" t="s">
        <v>12</v>
      </c>
      <c r="B33" s="6"/>
      <c r="C33" s="4">
        <v>5000.0</v>
      </c>
      <c r="D33" s="6"/>
      <c r="E33" s="6"/>
      <c r="F33" s="6"/>
      <c r="G33" s="6"/>
    </row>
    <row r="34">
      <c r="A34" s="1" t="s">
        <v>13</v>
      </c>
      <c r="B34" s="6"/>
      <c r="C34" s="6"/>
      <c r="D34" s="6"/>
      <c r="E34" s="6"/>
      <c r="F34" s="6"/>
      <c r="G34" s="6"/>
    </row>
    <row r="35">
      <c r="A35" s="10" t="s">
        <v>34</v>
      </c>
      <c r="B35" s="3"/>
      <c r="C35" s="3"/>
      <c r="D35" s="3"/>
      <c r="E35" s="3"/>
      <c r="F35" s="3"/>
      <c r="G35" s="3"/>
    </row>
    <row r="36">
      <c r="A36" s="1" t="s">
        <v>35</v>
      </c>
      <c r="B36" s="6"/>
      <c r="C36" s="6"/>
      <c r="D36" s="6"/>
      <c r="E36" s="4">
        <v>3000.0</v>
      </c>
      <c r="F36" s="6"/>
      <c r="G36" s="6"/>
    </row>
    <row r="37">
      <c r="A37" s="1" t="s">
        <v>36</v>
      </c>
      <c r="B37" s="6"/>
      <c r="C37" s="6"/>
      <c r="D37" s="6"/>
      <c r="E37" s="6"/>
      <c r="F37" s="6"/>
      <c r="G37" s="6"/>
    </row>
    <row r="38">
      <c r="A38" s="1" t="s">
        <v>37</v>
      </c>
      <c r="B38" s="1"/>
      <c r="C38" s="1"/>
      <c r="D38" s="1"/>
      <c r="E38" s="1"/>
      <c r="F38" s="8">
        <v>100000.0</v>
      </c>
      <c r="G38" s="1"/>
    </row>
    <row r="39">
      <c r="A39" s="1" t="s">
        <v>38</v>
      </c>
      <c r="B39" s="6"/>
      <c r="C39" s="4">
        <v>5000.0</v>
      </c>
      <c r="D39" s="4">
        <v>5000.0</v>
      </c>
      <c r="E39" s="4">
        <v>5000.0</v>
      </c>
      <c r="F39" s="4">
        <v>5000.0</v>
      </c>
      <c r="G39" s="4">
        <v>5000.0</v>
      </c>
    </row>
    <row r="40">
      <c r="A40" s="1" t="s">
        <v>39</v>
      </c>
      <c r="B40" s="6"/>
      <c r="C40" s="6"/>
      <c r="D40" s="6"/>
      <c r="E40" s="1"/>
      <c r="F40" s="4">
        <v>120000.0</v>
      </c>
      <c r="G40" s="6"/>
    </row>
    <row r="41">
      <c r="A41" s="1" t="s">
        <v>40</v>
      </c>
      <c r="B41" s="6"/>
      <c r="C41" s="4">
        <v>5000.0</v>
      </c>
      <c r="D41" s="4">
        <v>5000.0</v>
      </c>
      <c r="E41" s="4">
        <v>5000.0</v>
      </c>
      <c r="F41" s="4">
        <v>5000.0</v>
      </c>
      <c r="G41" s="4">
        <v>5000.0</v>
      </c>
    </row>
    <row r="42">
      <c r="A42" s="1" t="s">
        <v>41</v>
      </c>
      <c r="B42" s="6"/>
      <c r="C42" s="6"/>
      <c r="D42" s="4">
        <v>12000.0</v>
      </c>
      <c r="E42" s="4">
        <v>12000.0</v>
      </c>
      <c r="F42" s="4">
        <v>12000.0</v>
      </c>
      <c r="G42" s="4">
        <v>12000.0</v>
      </c>
    </row>
    <row r="43">
      <c r="A43" s="1" t="s">
        <v>42</v>
      </c>
      <c r="B43" s="6"/>
      <c r="C43" s="4">
        <f t="shared" ref="C43:G43" si="5">800*5</f>
        <v>4000</v>
      </c>
      <c r="D43" s="4">
        <f t="shared" si="5"/>
        <v>4000</v>
      </c>
      <c r="E43" s="4">
        <f t="shared" si="5"/>
        <v>4000</v>
      </c>
      <c r="F43" s="4">
        <f t="shared" si="5"/>
        <v>4000</v>
      </c>
      <c r="G43" s="4">
        <f t="shared" si="5"/>
        <v>4000</v>
      </c>
    </row>
    <row r="44">
      <c r="A44" s="1" t="s">
        <v>43</v>
      </c>
      <c r="B44" s="6"/>
      <c r="C44" s="4">
        <v>1800.0</v>
      </c>
      <c r="D44" s="4">
        <v>1800.0</v>
      </c>
      <c r="E44" s="4">
        <v>1800.0</v>
      </c>
      <c r="F44" s="4">
        <v>1800.0</v>
      </c>
      <c r="G44" s="4">
        <v>1800.0</v>
      </c>
    </row>
    <row r="45">
      <c r="A45" s="16" t="s">
        <v>44</v>
      </c>
      <c r="B45" s="17"/>
      <c r="C45" s="17"/>
      <c r="D45" s="17"/>
      <c r="E45" s="18">
        <v>10000.0</v>
      </c>
      <c r="F45" s="17"/>
      <c r="G45" s="17"/>
    </row>
    <row r="46">
      <c r="A46" s="16"/>
      <c r="B46" s="18">
        <f>SUM(B3:B43)</f>
        <v>114494</v>
      </c>
      <c r="C46" s="18">
        <f t="shared" ref="C46:G46" si="6">SUM(C3:C45)</f>
        <v>354175</v>
      </c>
      <c r="D46" s="18">
        <f t="shared" si="6"/>
        <v>398200</v>
      </c>
      <c r="E46" s="18">
        <f t="shared" si="6"/>
        <v>559700</v>
      </c>
      <c r="F46" s="18">
        <f t="shared" si="6"/>
        <v>601600</v>
      </c>
      <c r="G46" s="18">
        <f t="shared" si="6"/>
        <v>381600</v>
      </c>
    </row>
    <row r="47">
      <c r="A47" s="1"/>
      <c r="B47" s="4">
        <f>B46+C46</f>
        <v>468669</v>
      </c>
      <c r="C47" s="4">
        <f>B47-80000</f>
        <v>388669</v>
      </c>
      <c r="D47" s="6"/>
      <c r="E47" s="6"/>
      <c r="F47" s="6"/>
      <c r="G47" s="6"/>
    </row>
    <row r="48">
      <c r="A48" s="1"/>
      <c r="B48" s="8">
        <v>-120000.0</v>
      </c>
      <c r="C48" s="8">
        <f>C47+-120000</f>
        <v>268669</v>
      </c>
      <c r="D48" s="1"/>
      <c r="E48" s="1"/>
      <c r="F48" s="1"/>
      <c r="G48" s="1"/>
    </row>
  </sheetData>
  <drawing r:id="rId2"/>
  <legacyDrawing r:id="rId3"/>
</worksheet>
</file>