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Hank\ShareFile\Shared Folders\Educational Consulting Associates\2018-2019\Tangi Charter\"/>
    </mc:Choice>
  </mc:AlternateContent>
  <xr:revisionPtr revIDLastSave="0" documentId="8_{A053B4DE-1615-4498-A37A-661671A80283}" xr6:coauthVersionLast="31" xr6:coauthVersionMax="31" xr10:uidLastSave="{00000000-0000-0000-0000-000000000000}"/>
  <bookViews>
    <workbookView xWindow="0" yWindow="0" windowWidth="20730" windowHeight="9345" xr2:uid="{00000000-000D-0000-FFFF-FFFF00000000}"/>
  </bookViews>
  <sheets>
    <sheet name="Sheet1" sheetId="1" r:id="rId1"/>
  </sheets>
  <definedNames>
    <definedName name="_xlnm.Print_Area" localSheetId="0">Sheet1!$A$1:$H$33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28" i="1"/>
  <c r="G28" i="1"/>
  <c r="E28" i="1"/>
  <c r="G6" i="1"/>
  <c r="F5" i="1"/>
  <c r="G5" i="1" s="1"/>
  <c r="F17" i="1"/>
  <c r="F27" i="1"/>
  <c r="G17" i="1" l="1"/>
  <c r="H17" i="1" s="1"/>
  <c r="G27" i="1"/>
  <c r="H27" i="1" s="1"/>
  <c r="H6" i="1"/>
  <c r="H5" i="1" l="1"/>
  <c r="E19" i="1" l="1"/>
  <c r="E12" i="1" l="1"/>
  <c r="F19" i="1" l="1"/>
  <c r="H19" i="1" l="1"/>
  <c r="G19" i="1"/>
  <c r="G12" i="1"/>
  <c r="G32" i="1" s="1"/>
  <c r="F12" i="1"/>
  <c r="H12" i="1"/>
  <c r="H32" i="1" s="1"/>
</calcChain>
</file>

<file path=xl/sharedStrings.xml><?xml version="1.0" encoding="utf-8"?>
<sst xmlns="http://schemas.openxmlformats.org/spreadsheetml/2006/main" count="55" uniqueCount="32">
  <si>
    <t>Application Number</t>
  </si>
  <si>
    <t>Provider</t>
  </si>
  <si>
    <t>Service</t>
  </si>
  <si>
    <t>Annual</t>
  </si>
  <si>
    <t xml:space="preserve"> </t>
  </si>
  <si>
    <t>TOTALS</t>
  </si>
  <si>
    <t>Discount</t>
  </si>
  <si>
    <t>Category 1 Phase Down Services</t>
  </si>
  <si>
    <t>Category 1 Services @Shared Discount</t>
  </si>
  <si>
    <t xml:space="preserve">
District Pays 10%
 </t>
  </si>
  <si>
    <t>USAC PAYS</t>
  </si>
  <si>
    <t>DISTRICT PAYS</t>
  </si>
  <si>
    <t>TOTAL ANNUAL</t>
  </si>
  <si>
    <t>Eligible Costs</t>
  </si>
  <si>
    <t>Total Monthly Eligible Cost</t>
  </si>
  <si>
    <t>Annual Eligible Cost</t>
  </si>
  <si>
    <t>ELIGIBLE  TOTAL</t>
  </si>
  <si>
    <t>USAC Pays  90%</t>
  </si>
  <si>
    <t>USAC Pays 
85 %</t>
  </si>
  <si>
    <t>District Pays 
15%</t>
  </si>
  <si>
    <t>Internet</t>
  </si>
  <si>
    <t>VoIP</t>
  </si>
  <si>
    <t>Local and Long Distance</t>
  </si>
  <si>
    <t>CATEGORY 2 - Internal Connections (MIBS)</t>
  </si>
  <si>
    <t>Managed Internal Broadband Service</t>
  </si>
  <si>
    <t>Hunt</t>
  </si>
  <si>
    <r>
      <t xml:space="preserve">Tangipahoa Charter  - Overview of Services </t>
    </r>
    <r>
      <rPr>
        <b/>
        <sz val="16"/>
        <color theme="1"/>
        <rFont val="Calibri Light"/>
        <family val="2"/>
        <scheme val="major"/>
      </rPr>
      <t xml:space="preserve">2018-19  </t>
    </r>
    <r>
      <rPr>
        <sz val="16"/>
        <color theme="1"/>
        <rFont val="Calibri Light"/>
        <family val="2"/>
        <scheme val="major"/>
      </rPr>
      <t xml:space="preserve"> </t>
    </r>
  </si>
  <si>
    <t xml:space="preserve">USAC Pays
 10% </t>
  </si>
  <si>
    <t xml:space="preserve">District Pays 90% 
 </t>
  </si>
  <si>
    <t>MIS Tech Group</t>
  </si>
  <si>
    <t>One time $11,200.00</t>
  </si>
  <si>
    <t>Managed Internal Broadband Service  Installation/Wiring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</si>
</sst>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haroni"/>
      <charset val="177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5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rgb="FF0070C0"/>
      </right>
      <top/>
      <bottom style="thick">
        <color theme="0" tint="-0.499984740745262"/>
      </bottom>
      <diagonal/>
    </border>
    <border>
      <left style="thin">
        <color rgb="FF0070C0"/>
      </left>
      <right style="thin">
        <color rgb="FF0070C0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rgb="FF0070C0"/>
      </right>
      <top style="thick">
        <color theme="0" tint="-0.499984740745262"/>
      </top>
      <bottom/>
      <diagonal/>
    </border>
    <border>
      <left style="thin">
        <color rgb="FF0070C0"/>
      </left>
      <right style="thin">
        <color rgb="FF0070C0"/>
      </right>
      <top style="thick">
        <color theme="0" tint="-0.499984740745262"/>
      </top>
      <bottom/>
      <diagonal/>
    </border>
    <border>
      <left style="thin">
        <color rgb="FF0070C0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rgb="FF00B050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00B050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rgb="FF00B050"/>
      </bottom>
      <diagonal/>
    </border>
    <border>
      <left style="thick">
        <color theme="0" tint="-0.499984740745262"/>
      </left>
      <right/>
      <top style="thick">
        <color rgb="FF00B050"/>
      </top>
      <bottom/>
      <diagonal/>
    </border>
    <border>
      <left/>
      <right style="thick">
        <color theme="0" tint="-0.499984740745262"/>
      </right>
      <top style="thick">
        <color rgb="FF00B050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rgb="FF00B050"/>
      </top>
      <bottom style="thin">
        <color theme="0" tint="-0.499984740745262"/>
      </bottom>
      <diagonal/>
    </border>
    <border>
      <left/>
      <right/>
      <top style="thick">
        <color rgb="FF00B050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rgb="FF00B050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70C0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3" fillId="0" borderId="6" xfId="0" applyFont="1" applyBorder="1"/>
    <xf numFmtId="0" fontId="0" fillId="0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8" fontId="0" fillId="2" borderId="7" xfId="0" applyNumberFormat="1" applyFill="1" applyBorder="1"/>
    <xf numFmtId="0" fontId="7" fillId="0" borderId="6" xfId="0" applyFont="1" applyBorder="1"/>
    <xf numFmtId="164" fontId="0" fillId="0" borderId="9" xfId="0" applyNumberFormat="1" applyBorder="1"/>
    <xf numFmtId="0" fontId="3" fillId="0" borderId="11" xfId="0" applyFont="1" applyBorder="1"/>
    <xf numFmtId="0" fontId="0" fillId="0" borderId="12" xfId="0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29" xfId="0" applyFont="1" applyBorder="1"/>
    <xf numFmtId="0" fontId="1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1" fillId="6" borderId="40" xfId="0" applyFont="1" applyFill="1" applyBorder="1"/>
    <xf numFmtId="0" fontId="1" fillId="6" borderId="4" xfId="0" applyFont="1" applyFill="1" applyBorder="1"/>
    <xf numFmtId="164" fontId="1" fillId="6" borderId="4" xfId="0" applyNumberFormat="1" applyFont="1" applyFill="1" applyBorder="1"/>
    <xf numFmtId="8" fontId="1" fillId="6" borderId="4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center"/>
    </xf>
    <xf numFmtId="8" fontId="1" fillId="3" borderId="5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wrapText="1"/>
    </xf>
    <xf numFmtId="0" fontId="1" fillId="6" borderId="1" xfId="0" applyFont="1" applyFill="1" applyBorder="1"/>
    <xf numFmtId="164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horizontal="right"/>
    </xf>
    <xf numFmtId="0" fontId="13" fillId="6" borderId="8" xfId="0" applyFont="1" applyFill="1" applyBorder="1"/>
    <xf numFmtId="0" fontId="1" fillId="6" borderId="9" xfId="0" applyFont="1" applyFill="1" applyBorder="1"/>
    <xf numFmtId="164" fontId="1" fillId="6" borderId="9" xfId="0" applyNumberFormat="1" applyFont="1" applyFill="1" applyBorder="1"/>
    <xf numFmtId="0" fontId="1" fillId="6" borderId="9" xfId="0" applyFont="1" applyFill="1" applyBorder="1" applyAlignment="1">
      <alignment horizontal="right"/>
    </xf>
    <xf numFmtId="164" fontId="1" fillId="6" borderId="9" xfId="0" applyNumberFormat="1" applyFont="1" applyFill="1" applyBorder="1" applyAlignment="1">
      <alignment horizontal="right"/>
    </xf>
    <xf numFmtId="164" fontId="1" fillId="6" borderId="10" xfId="0" applyNumberFormat="1" applyFont="1" applyFill="1" applyBorder="1" applyAlignment="1">
      <alignment horizontal="right"/>
    </xf>
    <xf numFmtId="164" fontId="1" fillId="6" borderId="7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0" borderId="8" xfId="0" applyBorder="1" applyAlignment="1"/>
    <xf numFmtId="8" fontId="0" fillId="0" borderId="0" xfId="0" applyNumberFormat="1" applyAlignment="1"/>
    <xf numFmtId="8" fontId="0" fillId="0" borderId="48" xfId="0" applyNumberFormat="1" applyBorder="1" applyAlignment="1">
      <alignment vertical="center" wrapText="1"/>
    </xf>
    <xf numFmtId="8" fontId="0" fillId="0" borderId="7" xfId="0" applyNumberFormat="1" applyBorder="1" applyAlignment="1">
      <alignment vertical="center" wrapText="1"/>
    </xf>
    <xf numFmtId="164" fontId="0" fillId="0" borderId="49" xfId="0" applyNumberFormat="1" applyFill="1" applyBorder="1" applyAlignment="1">
      <alignment vertical="center" wrapText="1"/>
    </xf>
    <xf numFmtId="8" fontId="0" fillId="0" borderId="9" xfId="0" applyNumberFormat="1" applyFill="1" applyBorder="1" applyAlignment="1">
      <alignment vertical="center" wrapText="1"/>
    </xf>
    <xf numFmtId="8" fontId="0" fillId="0" borderId="10" xfId="0" applyNumberFormat="1" applyFill="1" applyBorder="1"/>
    <xf numFmtId="8" fontId="0" fillId="0" borderId="1" xfId="0" applyNumberFormat="1" applyBorder="1"/>
    <xf numFmtId="0" fontId="0" fillId="0" borderId="42" xfId="0" applyBorder="1" applyAlignment="1">
      <alignment vertical="center" wrapText="1"/>
    </xf>
    <xf numFmtId="0" fontId="3" fillId="0" borderId="51" xfId="0" applyFont="1" applyBorder="1"/>
    <xf numFmtId="0" fontId="0" fillId="0" borderId="52" xfId="0" applyBorder="1" applyAlignment="1">
      <alignment vertical="center" wrapText="1"/>
    </xf>
    <xf numFmtId="9" fontId="6" fillId="2" borderId="52" xfId="0" applyNumberFormat="1" applyFont="1" applyFill="1" applyBorder="1" applyAlignment="1">
      <alignment vertical="center" wrapText="1"/>
    </xf>
    <xf numFmtId="0" fontId="6" fillId="2" borderId="52" xfId="0" applyFont="1" applyFill="1" applyBorder="1" applyAlignment="1">
      <alignment vertical="center" wrapText="1"/>
    </xf>
    <xf numFmtId="8" fontId="0" fillId="0" borderId="52" xfId="0" applyNumberFormat="1" applyBorder="1"/>
    <xf numFmtId="8" fontId="0" fillId="0" borderId="52" xfId="0" applyNumberFormat="1" applyBorder="1" applyAlignment="1">
      <alignment vertical="center" wrapText="1"/>
    </xf>
    <xf numFmtId="8" fontId="0" fillId="0" borderId="53" xfId="0" applyNumberFormat="1" applyBorder="1" applyAlignment="1">
      <alignment vertical="center" wrapText="1"/>
    </xf>
    <xf numFmtId="0" fontId="3" fillId="0" borderId="54" xfId="0" applyFont="1" applyBorder="1"/>
    <xf numFmtId="9" fontId="6" fillId="2" borderId="42" xfId="0" applyNumberFormat="1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164" fontId="0" fillId="0" borderId="42" xfId="0" applyNumberFormat="1" applyBorder="1" applyAlignment="1">
      <alignment vertical="center" wrapText="1"/>
    </xf>
    <xf numFmtId="8" fontId="0" fillId="0" borderId="42" xfId="0" applyNumberFormat="1" applyBorder="1" applyAlignment="1">
      <alignment vertical="center" wrapText="1"/>
    </xf>
    <xf numFmtId="164" fontId="0" fillId="2" borderId="42" xfId="0" applyNumberFormat="1" applyFill="1" applyBorder="1" applyAlignment="1">
      <alignment vertical="center" wrapText="1"/>
    </xf>
    <xf numFmtId="8" fontId="0" fillId="2" borderId="44" xfId="0" applyNumberFormat="1" applyFill="1" applyBorder="1"/>
    <xf numFmtId="0" fontId="0" fillId="0" borderId="50" xfId="0" applyBorder="1"/>
    <xf numFmtId="164" fontId="0" fillId="0" borderId="50" xfId="0" applyNumberFormat="1" applyBorder="1"/>
    <xf numFmtId="164" fontId="1" fillId="0" borderId="1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4" borderId="13" xfId="0" applyFont="1" applyFill="1" applyBorder="1" applyAlignment="1"/>
    <xf numFmtId="0" fontId="7" fillId="4" borderId="14" xfId="0" applyFont="1" applyFill="1" applyBorder="1" applyAlignment="1"/>
    <xf numFmtId="0" fontId="7" fillId="4" borderId="15" xfId="0" applyFont="1" applyFill="1" applyBorder="1" applyAlignment="1"/>
    <xf numFmtId="0" fontId="7" fillId="4" borderId="16" xfId="0" applyFont="1" applyFill="1" applyBorder="1" applyAlignment="1"/>
    <xf numFmtId="0" fontId="1" fillId="0" borderId="51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3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164" fontId="1" fillId="0" borderId="52" xfId="0" applyNumberFormat="1" applyFont="1" applyBorder="1" applyAlignment="1">
      <alignment vertical="center" wrapText="1"/>
    </xf>
    <xf numFmtId="164" fontId="1" fillId="0" borderId="42" xfId="0" applyNumberFormat="1" applyFont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1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33" xfId="0" applyBorder="1" applyAlignment="1"/>
    <xf numFmtId="0" fontId="0" fillId="0" borderId="24" xfId="0" applyBorder="1" applyAlignment="1"/>
    <xf numFmtId="0" fontId="0" fillId="0" borderId="34" xfId="0" applyBorder="1" applyAlignment="1"/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8" fillId="3" borderId="2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31" xfId="0" applyFont="1" applyBorder="1" applyAlignment="1"/>
    <xf numFmtId="0" fontId="0" fillId="0" borderId="23" xfId="0" applyBorder="1" applyAlignment="1"/>
    <xf numFmtId="0" fontId="0" fillId="0" borderId="32" xfId="0" applyBorder="1" applyAlignment="1"/>
    <xf numFmtId="0" fontId="11" fillId="5" borderId="35" xfId="0" applyFont="1" applyFill="1" applyBorder="1" applyAlignment="1"/>
    <xf numFmtId="0" fontId="12" fillId="5" borderId="36" xfId="0" applyFont="1" applyFill="1" applyBorder="1" applyAlignment="1"/>
    <xf numFmtId="0" fontId="15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64" fontId="0" fillId="0" borderId="1" xfId="0" applyNumberFormat="1" applyFont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56" xfId="0" applyFill="1" applyBorder="1" applyAlignment="1">
      <alignment wrapText="1"/>
    </xf>
    <xf numFmtId="9" fontId="0" fillId="0" borderId="56" xfId="0" applyNumberFormat="1" applyFill="1" applyBorder="1" applyAlignment="1">
      <alignment wrapText="1"/>
    </xf>
    <xf numFmtId="0" fontId="14" fillId="2" borderId="5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58" xfId="0" applyFill="1" applyBorder="1" applyAlignment="1">
      <alignment wrapText="1"/>
    </xf>
    <xf numFmtId="9" fontId="0" fillId="0" borderId="58" xfId="0" applyNumberFormat="1" applyFill="1" applyBorder="1" applyAlignment="1">
      <alignment wrapText="1"/>
    </xf>
    <xf numFmtId="0" fontId="14" fillId="2" borderId="58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8" fontId="1" fillId="0" borderId="58" xfId="0" applyNumberFormat="1" applyFont="1" applyBorder="1" applyAlignment="1"/>
    <xf numFmtId="8" fontId="1" fillId="0" borderId="58" xfId="0" applyNumberFormat="1" applyFont="1" applyBorder="1" applyAlignment="1">
      <alignment vertical="center" wrapText="1"/>
    </xf>
    <xf numFmtId="8" fontId="1" fillId="0" borderId="57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9" xfId="0" applyNumberFormat="1" applyBorder="1" applyAlignment="1"/>
    <xf numFmtId="0" fontId="0" fillId="0" borderId="5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D10" sqref="D10"/>
    </sheetView>
  </sheetViews>
  <sheetFormatPr defaultRowHeight="15"/>
  <cols>
    <col min="1" max="1" width="14.5703125" customWidth="1"/>
    <col min="2" max="2" width="30.42578125" customWidth="1"/>
    <col min="3" max="3" width="12" customWidth="1"/>
    <col min="4" max="4" width="25.85546875" customWidth="1"/>
    <col min="5" max="5" width="13.5703125" style="3" customWidth="1"/>
    <col min="6" max="6" width="15" customWidth="1"/>
    <col min="7" max="7" width="13.42578125" style="3" customWidth="1"/>
    <col min="8" max="8" width="13.28515625" customWidth="1"/>
  </cols>
  <sheetData>
    <row r="1" spans="1:8" s="2" customFormat="1" ht="22.5" thickTop="1" thickBot="1">
      <c r="A1" s="128" t="s">
        <v>26</v>
      </c>
      <c r="B1" s="129"/>
      <c r="C1" s="129"/>
      <c r="D1" s="129"/>
      <c r="E1" s="129"/>
      <c r="F1" s="129"/>
      <c r="G1" s="129"/>
      <c r="H1" s="130"/>
    </row>
    <row r="2" spans="1:8" s="2" customFormat="1" ht="18.75" thickTop="1">
      <c r="A2" s="107" t="s">
        <v>7</v>
      </c>
      <c r="B2" s="108"/>
      <c r="C2" s="7"/>
      <c r="D2" s="7"/>
      <c r="E2" s="113" t="s">
        <v>13</v>
      </c>
      <c r="F2" s="114"/>
      <c r="G2" s="115"/>
      <c r="H2" s="116"/>
    </row>
    <row r="3" spans="1:8" ht="15.75" customHeight="1">
      <c r="A3" s="105" t="s">
        <v>0</v>
      </c>
      <c r="B3" s="80" t="s">
        <v>1</v>
      </c>
      <c r="C3" s="106" t="s">
        <v>6</v>
      </c>
      <c r="D3" s="80" t="s">
        <v>2</v>
      </c>
      <c r="E3" s="82" t="s">
        <v>14</v>
      </c>
      <c r="F3" s="80" t="s">
        <v>15</v>
      </c>
      <c r="G3" s="109" t="s">
        <v>27</v>
      </c>
      <c r="H3" s="111" t="s">
        <v>28</v>
      </c>
    </row>
    <row r="4" spans="1:8">
      <c r="A4" s="105"/>
      <c r="B4" s="80"/>
      <c r="C4" s="106"/>
      <c r="D4" s="80"/>
      <c r="E4" s="82"/>
      <c r="F4" s="80"/>
      <c r="G4" s="110"/>
      <c r="H4" s="112"/>
    </row>
    <row r="5" spans="1:8" ht="15.75" customHeight="1">
      <c r="A5" s="9">
        <v>181000742</v>
      </c>
      <c r="B5" s="4" t="s">
        <v>25</v>
      </c>
      <c r="C5" s="20">
        <v>0.1</v>
      </c>
      <c r="D5" s="11" t="s">
        <v>21</v>
      </c>
      <c r="E5" s="56">
        <v>90</v>
      </c>
      <c r="F5" s="56">
        <f>E5*12</f>
        <v>1080</v>
      </c>
      <c r="G5" s="5">
        <f>F5*0.1</f>
        <v>108</v>
      </c>
      <c r="H5" s="52">
        <f>F5-G5</f>
        <v>972</v>
      </c>
    </row>
    <row r="6" spans="1:8" s="1" customFormat="1" ht="15.75" customHeight="1">
      <c r="A6" s="9">
        <v>181000742</v>
      </c>
      <c r="B6" s="4" t="s">
        <v>25</v>
      </c>
      <c r="C6" s="20">
        <v>0.1</v>
      </c>
      <c r="D6" s="11" t="s">
        <v>22</v>
      </c>
      <c r="E6" s="56">
        <v>58.75</v>
      </c>
      <c r="F6" s="5">
        <v>705</v>
      </c>
      <c r="G6" s="5">
        <f>F6*0.1</f>
        <v>70.5</v>
      </c>
      <c r="H6" s="52">
        <f>F6-G6</f>
        <v>634.5</v>
      </c>
    </row>
    <row r="7" spans="1:8" ht="15.75" customHeight="1">
      <c r="A7" s="58"/>
      <c r="B7" s="59"/>
      <c r="C7" s="60"/>
      <c r="D7" s="61"/>
      <c r="E7" s="62"/>
      <c r="F7" s="63"/>
      <c r="G7" s="63"/>
      <c r="H7" s="64"/>
    </row>
    <row r="8" spans="1:8" ht="15.75" customHeight="1">
      <c r="A8" s="72"/>
      <c r="B8" s="72"/>
      <c r="C8" s="72"/>
      <c r="D8" s="72"/>
      <c r="E8" s="73"/>
      <c r="F8" s="72"/>
      <c r="G8" s="73"/>
      <c r="H8" s="72"/>
    </row>
    <row r="9" spans="1:8" ht="15.75" customHeight="1">
      <c r="A9" s="65"/>
      <c r="B9" s="57"/>
      <c r="C9" s="66"/>
      <c r="D9" s="67"/>
      <c r="E9" s="68"/>
      <c r="F9" s="69"/>
      <c r="G9" s="70"/>
      <c r="H9" s="71"/>
    </row>
    <row r="10" spans="1:8" ht="18.75" customHeight="1">
      <c r="A10" s="9"/>
      <c r="B10" s="4"/>
      <c r="C10" s="20"/>
      <c r="D10" s="11"/>
      <c r="E10" s="6"/>
      <c r="F10" s="5"/>
      <c r="G10" s="21"/>
      <c r="H10" s="14"/>
    </row>
    <row r="11" spans="1:8" ht="18.75" customHeight="1">
      <c r="A11" s="9"/>
      <c r="B11" s="4"/>
      <c r="C11" s="20"/>
      <c r="D11" s="11"/>
      <c r="E11" s="6"/>
      <c r="F11" s="5"/>
      <c r="G11" s="21"/>
      <c r="H11" s="14"/>
    </row>
    <row r="12" spans="1:8" ht="15.75" thickBot="1">
      <c r="A12" s="25" t="s">
        <v>5</v>
      </c>
      <c r="B12" s="8"/>
      <c r="C12" s="8"/>
      <c r="D12" s="75"/>
      <c r="E12" s="142">
        <f>SUM(E5:E11)</f>
        <v>148.75</v>
      </c>
      <c r="F12" s="142">
        <f>SUM(F5:F11)</f>
        <v>1785</v>
      </c>
      <c r="G12" s="142">
        <f>SUM(G5:G11)</f>
        <v>178.5</v>
      </c>
      <c r="H12" s="143">
        <f>SUM(H5:H11)</f>
        <v>1606.5</v>
      </c>
    </row>
    <row r="13" spans="1:8" s="24" customFormat="1" ht="15.75" thickTop="1">
      <c r="A13" s="123"/>
      <c r="B13" s="124"/>
      <c r="C13" s="124"/>
      <c r="D13" s="124"/>
      <c r="E13" s="124"/>
      <c r="F13" s="124"/>
      <c r="G13" s="124"/>
      <c r="H13" s="125"/>
    </row>
    <row r="14" spans="1:8" s="24" customFormat="1" ht="15.75" thickBot="1">
      <c r="A14" s="102"/>
      <c r="B14" s="103"/>
      <c r="C14" s="103"/>
      <c r="D14" s="103"/>
      <c r="E14" s="103"/>
      <c r="F14" s="103"/>
      <c r="G14" s="103"/>
      <c r="H14" s="104"/>
    </row>
    <row r="15" spans="1:8" ht="16.5" thickTop="1">
      <c r="A15" s="126" t="s">
        <v>8</v>
      </c>
      <c r="B15" s="127"/>
      <c r="C15" s="106" t="s">
        <v>6</v>
      </c>
      <c r="D15" s="80" t="s">
        <v>2</v>
      </c>
      <c r="E15" s="81" t="s">
        <v>14</v>
      </c>
      <c r="F15" s="83" t="s">
        <v>15</v>
      </c>
      <c r="G15" s="76" t="s">
        <v>17</v>
      </c>
      <c r="H15" s="78" t="s">
        <v>9</v>
      </c>
    </row>
    <row r="16" spans="1:8" ht="30">
      <c r="A16" s="27" t="s">
        <v>0</v>
      </c>
      <c r="B16" s="26" t="s">
        <v>1</v>
      </c>
      <c r="C16" s="106"/>
      <c r="D16" s="80"/>
      <c r="E16" s="82"/>
      <c r="F16" s="80"/>
      <c r="G16" s="77"/>
      <c r="H16" s="79"/>
    </row>
    <row r="17" spans="1:8" ht="15.75" customHeight="1">
      <c r="A17" s="9">
        <v>181000742</v>
      </c>
      <c r="B17" s="4" t="s">
        <v>25</v>
      </c>
      <c r="C17" s="13">
        <v>0.9</v>
      </c>
      <c r="D17" s="4" t="s">
        <v>20</v>
      </c>
      <c r="E17" s="51">
        <v>850</v>
      </c>
      <c r="F17" s="5">
        <f>E17*12</f>
        <v>10200</v>
      </c>
      <c r="G17" s="5">
        <f>F17*0.9</f>
        <v>9180</v>
      </c>
      <c r="H17" s="52">
        <f>F17-G17</f>
        <v>1020</v>
      </c>
    </row>
    <row r="18" spans="1:8" ht="15.75" customHeight="1">
      <c r="A18" s="9"/>
      <c r="B18" s="4"/>
      <c r="C18" s="20"/>
      <c r="D18" s="11"/>
      <c r="E18" s="6"/>
      <c r="F18" s="5"/>
      <c r="G18" s="21"/>
      <c r="H18" s="14"/>
    </row>
    <row r="19" spans="1:8">
      <c r="A19" s="15" t="s">
        <v>5</v>
      </c>
      <c r="B19" s="10"/>
      <c r="C19" s="10"/>
      <c r="D19" s="11"/>
      <c r="E19" s="144">
        <f>SUM(E17:E18)</f>
        <v>850</v>
      </c>
      <c r="F19" s="144">
        <f>SUM(F17:F18)</f>
        <v>10200</v>
      </c>
      <c r="G19" s="144">
        <f>SUM(G17:G18)</f>
        <v>9180</v>
      </c>
      <c r="H19" s="145">
        <f>SUM(H17:H18)</f>
        <v>1020</v>
      </c>
    </row>
    <row r="20" spans="1:8" ht="15.75" thickBot="1">
      <c r="A20" s="17"/>
      <c r="B20" s="18"/>
      <c r="C20" s="18"/>
      <c r="D20" s="19"/>
      <c r="E20" s="53"/>
      <c r="F20" s="54"/>
      <c r="G20" s="16"/>
      <c r="H20" s="55"/>
    </row>
    <row r="21" spans="1:8" ht="33" customHeight="1" thickTop="1" thickBot="1">
      <c r="A21" s="92"/>
      <c r="B21" s="93"/>
      <c r="C21" s="93"/>
      <c r="D21" s="93"/>
      <c r="E21" s="93"/>
      <c r="F21" s="93"/>
      <c r="G21" s="93"/>
      <c r="H21" s="94"/>
    </row>
    <row r="22" spans="1:8" ht="15.75" customHeight="1" thickTop="1">
      <c r="A22" s="84" t="s">
        <v>23</v>
      </c>
      <c r="B22" s="85"/>
      <c r="C22" s="117"/>
      <c r="D22" s="118"/>
      <c r="E22" s="118"/>
      <c r="F22" s="118"/>
      <c r="G22" s="118"/>
      <c r="H22" s="119"/>
    </row>
    <row r="23" spans="1:8" ht="15.75" customHeight="1">
      <c r="A23" s="86"/>
      <c r="B23" s="87"/>
      <c r="C23" s="120"/>
      <c r="D23" s="121"/>
      <c r="E23" s="121"/>
      <c r="F23" s="121"/>
      <c r="G23" s="121"/>
      <c r="H23" s="122"/>
    </row>
    <row r="24" spans="1:8" ht="30">
      <c r="A24" s="88" t="s">
        <v>0</v>
      </c>
      <c r="B24" s="90" t="s">
        <v>1</v>
      </c>
      <c r="C24" s="97" t="s">
        <v>6</v>
      </c>
      <c r="D24" s="90" t="s">
        <v>2</v>
      </c>
      <c r="E24" s="95" t="s">
        <v>14</v>
      </c>
      <c r="F24" s="90" t="s">
        <v>15</v>
      </c>
      <c r="G24" s="22" t="s">
        <v>18</v>
      </c>
      <c r="H24" s="23" t="s">
        <v>19</v>
      </c>
    </row>
    <row r="25" spans="1:8">
      <c r="A25" s="89"/>
      <c r="B25" s="91"/>
      <c r="C25" s="98"/>
      <c r="D25" s="91"/>
      <c r="E25" s="96"/>
      <c r="F25" s="91"/>
      <c r="G25" s="45" t="s">
        <v>3</v>
      </c>
      <c r="H25" s="12" t="s">
        <v>3</v>
      </c>
    </row>
    <row r="26" spans="1:8" ht="30">
      <c r="A26" s="151">
        <v>181016729</v>
      </c>
      <c r="B26" s="136" t="s">
        <v>29</v>
      </c>
      <c r="C26" s="137">
        <v>0.85</v>
      </c>
      <c r="D26" s="138" t="s">
        <v>31</v>
      </c>
      <c r="E26" s="74"/>
      <c r="F26" s="149" t="s">
        <v>30</v>
      </c>
      <c r="G26" s="131">
        <v>9520</v>
      </c>
      <c r="H26" s="132">
        <v>1680</v>
      </c>
    </row>
    <row r="27" spans="1:8" s="24" customFormat="1" ht="33" customHeight="1" thickBot="1">
      <c r="A27" s="49">
        <v>181016729</v>
      </c>
      <c r="B27" s="133" t="s">
        <v>29</v>
      </c>
      <c r="C27" s="134">
        <v>0.85</v>
      </c>
      <c r="D27" s="135" t="s">
        <v>24</v>
      </c>
      <c r="E27" s="150">
        <v>949</v>
      </c>
      <c r="F27" s="50">
        <f>E27*12</f>
        <v>11388</v>
      </c>
      <c r="G27" s="63">
        <f>F27*0.85</f>
        <v>9679.7999999999993</v>
      </c>
      <c r="H27" s="64">
        <f>F27-G27</f>
        <v>1708.2000000000007</v>
      </c>
    </row>
    <row r="28" spans="1:8" s="24" customFormat="1" ht="20.25" customHeight="1" thickTop="1" thickBot="1">
      <c r="A28" s="15" t="s">
        <v>5</v>
      </c>
      <c r="B28" s="139"/>
      <c r="C28" s="140"/>
      <c r="D28" s="141"/>
      <c r="E28" s="146">
        <f>SUM(E26:E27)</f>
        <v>949</v>
      </c>
      <c r="F28" s="146">
        <v>22588</v>
      </c>
      <c r="G28" s="147">
        <f>SUM(G26:G27)</f>
        <v>19199.8</v>
      </c>
      <c r="H28" s="148">
        <f>SUM(H26:H27)</f>
        <v>3388.2000000000007</v>
      </c>
    </row>
    <row r="29" spans="1:8" ht="15.75" customHeight="1" thickTop="1">
      <c r="A29" s="99"/>
      <c r="B29" s="100"/>
      <c r="C29" s="100"/>
      <c r="D29" s="100"/>
      <c r="E29" s="100"/>
      <c r="F29" s="100"/>
      <c r="G29" s="100"/>
      <c r="H29" s="101"/>
    </row>
    <row r="30" spans="1:8" ht="15.75" thickBot="1">
      <c r="A30" s="102"/>
      <c r="B30" s="103"/>
      <c r="C30" s="103"/>
      <c r="D30" s="103"/>
      <c r="E30" s="103"/>
      <c r="F30" s="103"/>
      <c r="G30" s="103"/>
      <c r="H30" s="104"/>
    </row>
    <row r="31" spans="1:8" ht="15.75" thickTop="1">
      <c r="A31" s="28"/>
      <c r="B31" s="29"/>
      <c r="C31" s="29"/>
      <c r="D31" s="29"/>
      <c r="E31" s="30" t="s">
        <v>4</v>
      </c>
      <c r="F31" s="31" t="s">
        <v>12</v>
      </c>
      <c r="G31" s="32" t="s">
        <v>10</v>
      </c>
      <c r="H31" s="33" t="s">
        <v>11</v>
      </c>
    </row>
    <row r="32" spans="1:8" ht="30">
      <c r="A32" s="34" t="s">
        <v>16</v>
      </c>
      <c r="B32" s="35"/>
      <c r="C32" s="35"/>
      <c r="D32" s="35"/>
      <c r="E32" s="36" t="s">
        <v>4</v>
      </c>
      <c r="F32" s="37">
        <f>SUM(F12,F19, F26, F27)</f>
        <v>23373</v>
      </c>
      <c r="G32" s="37">
        <f>SUM(G12,G19, G26, G27)</f>
        <v>28558.3</v>
      </c>
      <c r="H32" s="44">
        <f>SUM(H12,H19, H26, H27)</f>
        <v>6014.7000000000007</v>
      </c>
    </row>
    <row r="33" spans="1:8" ht="15.75" thickBot="1">
      <c r="A33" s="38" t="s">
        <v>4</v>
      </c>
      <c r="B33" s="39"/>
      <c r="C33" s="39"/>
      <c r="D33" s="39"/>
      <c r="E33" s="40"/>
      <c r="F33" s="41"/>
      <c r="G33" s="42"/>
      <c r="H33" s="43" t="s">
        <v>4</v>
      </c>
    </row>
    <row r="34" spans="1:8" s="47" customFormat="1" ht="15.75" thickTop="1">
      <c r="A34" s="46" t="s">
        <v>4</v>
      </c>
      <c r="E34" s="48"/>
      <c r="G34" s="48"/>
      <c r="H34" s="48" t="s">
        <v>4</v>
      </c>
    </row>
  </sheetData>
  <mergeCells count="29">
    <mergeCell ref="A29:H30"/>
    <mergeCell ref="A1:H1"/>
    <mergeCell ref="A3:A4"/>
    <mergeCell ref="B3:B4"/>
    <mergeCell ref="D3:D4"/>
    <mergeCell ref="E3:E4"/>
    <mergeCell ref="F3:F4"/>
    <mergeCell ref="C3:C4"/>
    <mergeCell ref="A2:B2"/>
    <mergeCell ref="G3:G4"/>
    <mergeCell ref="H3:H4"/>
    <mergeCell ref="E2:H2"/>
    <mergeCell ref="C22:H23"/>
    <mergeCell ref="A13:H14"/>
    <mergeCell ref="C15:C16"/>
    <mergeCell ref="A15:B15"/>
    <mergeCell ref="A22:B23"/>
    <mergeCell ref="A24:A25"/>
    <mergeCell ref="B24:B25"/>
    <mergeCell ref="D24:D25"/>
    <mergeCell ref="A21:H21"/>
    <mergeCell ref="F24:F25"/>
    <mergeCell ref="E24:E25"/>
    <mergeCell ref="C24:C25"/>
    <mergeCell ref="G15:G16"/>
    <mergeCell ref="H15:H16"/>
    <mergeCell ref="D15:D16"/>
    <mergeCell ref="E15:E16"/>
    <mergeCell ref="F15:F1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janlan12</dc:creator>
  <cp:lastModifiedBy>Hank Lawrence</cp:lastModifiedBy>
  <cp:lastPrinted>2015-04-20T19:53:55Z</cp:lastPrinted>
  <dcterms:created xsi:type="dcterms:W3CDTF">2014-03-17T08:39:29Z</dcterms:created>
  <dcterms:modified xsi:type="dcterms:W3CDTF">2018-04-13T14:40:55Z</dcterms:modified>
</cp:coreProperties>
</file>